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PRESUPUESTARIA\"/>
    </mc:Choice>
  </mc:AlternateContent>
  <bookViews>
    <workbookView xWindow="0" yWindow="0" windowWidth="20490" windowHeight="705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G35" i="1"/>
  <c r="J34" i="1"/>
  <c r="G34" i="1"/>
  <c r="J33" i="1"/>
  <c r="F33" i="1"/>
  <c r="F32" i="1" s="1"/>
  <c r="G32" i="1" s="1"/>
  <c r="I32" i="1"/>
  <c r="J32" i="1" s="1"/>
  <c r="H32" i="1"/>
  <c r="J31" i="1"/>
  <c r="J30" i="1"/>
  <c r="G30" i="1"/>
  <c r="I29" i="1"/>
  <c r="H29" i="1"/>
  <c r="F29" i="1"/>
  <c r="E29" i="1"/>
  <c r="G29" i="1" s="1"/>
  <c r="J28" i="1"/>
  <c r="G28" i="1"/>
  <c r="I27" i="1"/>
  <c r="J27" i="1" s="1"/>
  <c r="H27" i="1"/>
  <c r="H26" i="1" s="1"/>
  <c r="F27" i="1"/>
  <c r="G27" i="1" s="1"/>
  <c r="I26" i="1"/>
  <c r="F26" i="1"/>
  <c r="J25" i="1"/>
  <c r="G24" i="1"/>
  <c r="I23" i="1"/>
  <c r="H23" i="1"/>
  <c r="F23" i="1"/>
  <c r="G23" i="1" s="1"/>
  <c r="J22" i="1"/>
  <c r="G22" i="1"/>
  <c r="I21" i="1"/>
  <c r="J21" i="1" s="1"/>
  <c r="H21" i="1"/>
  <c r="F21" i="1"/>
  <c r="G21" i="1" s="1"/>
  <c r="J20" i="1"/>
  <c r="G20" i="1"/>
  <c r="I19" i="1"/>
  <c r="H19" i="1"/>
  <c r="H18" i="1" s="1"/>
  <c r="F19" i="1"/>
  <c r="F18" i="1" s="1"/>
  <c r="G18" i="1" s="1"/>
  <c r="J17" i="1"/>
  <c r="J16" i="1"/>
  <c r="G16" i="1"/>
  <c r="I15" i="1"/>
  <c r="J15" i="1" s="1"/>
  <c r="H15" i="1"/>
  <c r="H12" i="1" s="1"/>
  <c r="G15" i="1"/>
  <c r="F15" i="1"/>
  <c r="J14" i="1"/>
  <c r="G14" i="1"/>
  <c r="I13" i="1"/>
  <c r="H13" i="1"/>
  <c r="F13" i="1"/>
  <c r="F12" i="1" s="1"/>
  <c r="E13" i="1"/>
  <c r="I12" i="1"/>
  <c r="I37" i="1" l="1"/>
  <c r="I18" i="1"/>
  <c r="J18" i="1" s="1"/>
  <c r="G33" i="1"/>
  <c r="J13" i="1"/>
  <c r="J26" i="1"/>
  <c r="E12" i="1"/>
  <c r="G12" i="1" s="1"/>
  <c r="J19" i="1"/>
  <c r="E26" i="1"/>
  <c r="G26" i="1" s="1"/>
  <c r="G37" i="1" s="1"/>
  <c r="J29" i="1"/>
  <c r="F37" i="1"/>
  <c r="H37" i="1"/>
  <c r="G13" i="1"/>
  <c r="G19" i="1"/>
  <c r="J12" i="1"/>
  <c r="E37" i="1"/>
  <c r="J37" i="1" s="1"/>
</calcChain>
</file>

<file path=xl/comments1.xml><?xml version="1.0" encoding="utf-8"?>
<comments xmlns="http://schemas.openxmlformats.org/spreadsheetml/2006/main">
  <authors>
    <author>DGCG</author>
  </authors>
  <commentList>
    <comment ref="H3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<sst xmlns="http://schemas.openxmlformats.org/spreadsheetml/2006/main" count="44" uniqueCount="36">
  <si>
    <t>ESTADO ANALÍTICO DE INGRESOS</t>
  </si>
  <si>
    <t>Del 1 de Enero al 31 de Marzo de 2018</t>
  </si>
  <si>
    <t xml:space="preserve">Ente Público:      </t>
  </si>
  <si>
    <t xml:space="preserve">       INSTITUTO TECNOLÓGICO SUPERIOR DE PURÍSIMA DEL RINCÓN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</si>
  <si>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</si>
  <si>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</si>
  <si>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</si>
  <si>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</si>
  <si>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</si>
  <si>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</si>
  <si>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</si>
  <si>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</si>
  <si>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</si>
  <si>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</si>
  <si>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</si>
  <si>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</si>
  <si>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</si>
  <si>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</si>
  <si>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</si>
  <si>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</si>
  <si>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</si>
  <si>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</si>
  <si>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</si>
  <si>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</si>
  <si>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NO COMPRENDIDOS EN</t>
  </si>
  <si>
    <t>RECURSOS FEDERALES</t>
  </si>
  <si>
    <t>PARTICIPACIONES Y APORTACIONES</t>
  </si>
  <si>
    <t>CONVENIOS</t>
  </si>
  <si>
    <t>TRANS., ASIGNACIONES, SUBSIDIOS Y</t>
  </si>
  <si>
    <t>TRANS. INTERNAS Y ASIGN A SECTOR PUB.</t>
  </si>
  <si>
    <t>RECURSOS ESTATALES</t>
  </si>
  <si>
    <t>OTROS RECURSOS</t>
  </si>
  <si>
    <t>APROVECHAMIENTOS  TIPO CORRIENTE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</si>
  <si>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</si>
  <si>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</si>
  <si>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 xml:space="preserve">POR FUENTE DE FINANCIAMIENTO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</si>
</sst>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9" xfId="0" applyNumberFormat="1" applyFont="1" applyBorder="1"/>
    <xf numFmtId="0" fontId="2" fillId="0" borderId="0" xfId="0" applyFont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2" xfId="1" applyFont="1" applyFill="1" applyBorder="1" applyAlignment="1">
      <alignment horizontal="center"/>
    </xf>
    <xf numFmtId="43" fontId="6" fillId="2" borderId="2" xfId="1" applyFont="1" applyFill="1" applyBorder="1" applyAlignment="1">
      <alignment vertical="center" wrapText="1"/>
    </xf>
    <xf numFmtId="43" fontId="5" fillId="2" borderId="3" xfId="1" applyFont="1" applyFill="1" applyBorder="1" applyAlignment="1">
      <alignment horizontal="center"/>
    </xf>
    <xf numFmtId="0" fontId="2" fillId="0" borderId="7" xfId="0" applyFont="1" applyBorder="1"/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2" fillId="0" borderId="9" xfId="0" applyFont="1" applyBorder="1"/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7" xfId="0" applyNumberFormat="1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9" xfId="0" applyNumberFormat="1" applyFont="1" applyBorder="1" applyAlignment="1">
      <alignment horizontal="right"/>
    </xf>
    <xf numFmtId="43" fontId="5" fillId="2" borderId="10" xfId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4" fillId="2" borderId="2" xfId="1" applyFont="1" applyFill="1" applyBorder="1" applyAlignment="1">
      <alignment vertical="center" wrapText="1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513853</xdr:colOff>
      <xdr:row>40</xdr:row>
      <xdr:rowOff>100262</xdr:rowOff>
    </xdr:from>
    <xdr:to>
      <xdr:col>3</xdr:col>
      <xdr:colOff>3095128</xdr:colOff>
      <xdr:row>45</xdr:row>
      <xdr:rowOff>95248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32978" y="10358687"/>
          <a:ext cx="2581275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2730</xdr:colOff>
      <xdr:row>40</xdr:row>
      <xdr:rowOff>88850</xdr:rowOff>
    </xdr:from>
    <xdr:to>
      <xdr:col>8</xdr:col>
      <xdr:colOff>462869</xdr:colOff>
      <xdr:row>45</xdr:row>
      <xdr:rowOff>83836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193980" y="10347275"/>
          <a:ext cx="2708039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6"/>
  <sheetViews>
    <sheetView showGridLines="0" tabSelected="1" view="pageLayout" topLeftCell="A3" zoomScale="90" zoomScaleNormal="85" zoomScalePageLayoutView="90" workbookViewId="0">
      <selection activeCell="E19" sqref="E19"/>
    </sheetView>
  </sheetViews>
  <sheetFormatPr baseColWidth="10" defaultRowHeight="12.75" x14ac:dyDescent="0.2"/>
  <cols>
    <col min="1" max="1" width="1.140625" style="1" customWidth="1"/>
    <col min="2" max="3" width="3.7109375" style="20" customWidth="1"/>
    <col min="4" max="4" width="46.42578125" style="20" customWidth="1"/>
    <col min="5" max="9" width="15.7109375" style="20" customWidth="1"/>
    <col min="10" max="10" width="18.85546875" style="20" customWidth="1"/>
    <col min="11" max="11" width="2" style="1" customWidth="1"/>
    <col min="12" max="16384" width="11.42578125" style="20"/>
  </cols>
  <sheetData>
    <row r="1" spans="1:10" ht="18.75" customHeight="1" x14ac:dyDescent="0.2">
      <c r="B1" s="59" t="s">
        <v>0</v>
      </c>
      <c r="C1" s="59"/>
      <c r="D1" s="59"/>
      <c r="E1" s="59"/>
      <c r="F1" s="59"/>
      <c r="G1" s="59"/>
      <c r="H1" s="59"/>
      <c r="I1" s="59"/>
      <c r="J1" s="59"/>
    </row>
    <row r="2" spans="1:10" ht="15" customHeight="1" x14ac:dyDescent="0.2">
      <c r="B2" s="2"/>
      <c r="C2" s="2"/>
      <c r="D2" s="59" t="s">
        <v>35</v>
      </c>
      <c r="E2" s="59"/>
      <c r="F2" s="59"/>
      <c r="G2" s="59"/>
      <c r="H2" s="59"/>
      <c r="I2" s="59"/>
      <c r="J2" s="59"/>
    </row>
    <row r="3" spans="1:10" ht="15" customHeight="1" x14ac:dyDescent="0.2">
      <c r="B3" s="59" t="s">
        <v>1</v>
      </c>
      <c r="C3" s="59"/>
      <c r="D3" s="59"/>
      <c r="E3" s="59"/>
      <c r="F3" s="59"/>
      <c r="G3" s="59"/>
      <c r="H3" s="59"/>
      <c r="I3" s="59"/>
      <c r="J3" s="59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60" t="s">
        <v>3</v>
      </c>
      <c r="F5" s="60"/>
      <c r="G5" s="60"/>
      <c r="H5" s="60"/>
      <c r="I5" s="60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3"/>
      <c r="B7" s="3"/>
      <c r="C7" s="3"/>
      <c r="D7" s="3"/>
      <c r="E7" s="9"/>
      <c r="F7" s="9"/>
      <c r="G7" s="9"/>
      <c r="H7" s="9"/>
      <c r="I7" s="9"/>
      <c r="J7" s="9"/>
    </row>
    <row r="8" spans="1:10" ht="12" customHeight="1" x14ac:dyDescent="0.2">
      <c r="A8" s="3"/>
      <c r="B8" s="52" t="s">
        <v>19</v>
      </c>
      <c r="C8" s="52"/>
      <c r="D8" s="52"/>
      <c r="E8" s="58" t="s">
        <v>4</v>
      </c>
      <c r="F8" s="58"/>
      <c r="G8" s="58"/>
      <c r="H8" s="58"/>
      <c r="I8" s="58"/>
      <c r="J8" s="52" t="s">
        <v>5</v>
      </c>
    </row>
    <row r="9" spans="1:10" ht="38.25" customHeight="1" x14ac:dyDescent="0.2">
      <c r="A9" s="3"/>
      <c r="B9" s="52"/>
      <c r="C9" s="52"/>
      <c r="D9" s="52"/>
      <c r="E9" s="10" t="s">
        <v>6</v>
      </c>
      <c r="F9" s="11" t="s">
        <v>7</v>
      </c>
      <c r="G9" s="10" t="s">
        <v>8</v>
      </c>
      <c r="H9" s="10" t="s">
        <v>9</v>
      </c>
      <c r="I9" s="10" t="s">
        <v>10</v>
      </c>
      <c r="J9" s="52"/>
    </row>
    <row r="10" spans="1:10" ht="12" customHeight="1" x14ac:dyDescent="0.2">
      <c r="A10" s="3"/>
      <c r="B10" s="52"/>
      <c r="C10" s="52"/>
      <c r="D10" s="52"/>
      <c r="E10" s="10" t="s">
        <v>11</v>
      </c>
      <c r="F10" s="10" t="s">
        <v>12</v>
      </c>
      <c r="G10" s="10" t="s">
        <v>13</v>
      </c>
      <c r="H10" s="10" t="s">
        <v>14</v>
      </c>
      <c r="I10" s="10" t="s">
        <v>15</v>
      </c>
      <c r="J10" s="10" t="s">
        <v>16</v>
      </c>
    </row>
    <row r="11" spans="1:10" ht="12" customHeight="1" x14ac:dyDescent="0.2">
      <c r="A11" s="12"/>
      <c r="B11" s="13"/>
      <c r="C11" s="14"/>
      <c r="D11" s="15"/>
      <c r="E11" s="16"/>
      <c r="F11" s="26"/>
      <c r="G11" s="16"/>
      <c r="H11" s="26"/>
      <c r="I11" s="16"/>
      <c r="J11" s="16"/>
    </row>
    <row r="12" spans="1:10" ht="12" customHeight="1" x14ac:dyDescent="0.2">
      <c r="A12" s="12"/>
      <c r="B12" s="27" t="s">
        <v>20</v>
      </c>
      <c r="C12" s="28"/>
      <c r="D12" s="29"/>
      <c r="E12" s="19">
        <f>+E13+E15</f>
        <v>428090</v>
      </c>
      <c r="F12" s="18">
        <f>+F13+F15</f>
        <v>133195.92000000001</v>
      </c>
      <c r="G12" s="19">
        <f>E12+F12</f>
        <v>561285.92000000004</v>
      </c>
      <c r="H12" s="18">
        <f>+H13+H15</f>
        <v>105910.69</v>
      </c>
      <c r="I12" s="19">
        <f>+I13+I15</f>
        <v>105910.69</v>
      </c>
      <c r="J12" s="30">
        <f>-(-I12+E12)</f>
        <v>-322179.31</v>
      </c>
    </row>
    <row r="13" spans="1:10" ht="12" customHeight="1" x14ac:dyDescent="0.2">
      <c r="A13" s="12"/>
      <c r="B13" s="27" t="s">
        <v>21</v>
      </c>
      <c r="C13" s="28"/>
      <c r="D13" s="29"/>
      <c r="E13" s="19">
        <f>+E14</f>
        <v>428090</v>
      </c>
      <c r="F13" s="18">
        <f>+F14</f>
        <v>56.44</v>
      </c>
      <c r="G13" s="19">
        <f t="shared" ref="G13:G24" si="0">E13+F13</f>
        <v>428146.44</v>
      </c>
      <c r="H13" s="18">
        <f>+H14</f>
        <v>97910.69</v>
      </c>
      <c r="I13" s="19">
        <f>+I14</f>
        <v>97910.69</v>
      </c>
      <c r="J13" s="17">
        <f>-(-I13+E13)</f>
        <v>-330179.31</v>
      </c>
    </row>
    <row r="14" spans="1:10" ht="12" customHeight="1" x14ac:dyDescent="0.2">
      <c r="A14" s="12"/>
      <c r="B14" s="27" t="s">
        <v>22</v>
      </c>
      <c r="C14" s="28"/>
      <c r="D14" s="29"/>
      <c r="E14" s="19">
        <v>428090</v>
      </c>
      <c r="F14" s="18">
        <v>56.44</v>
      </c>
      <c r="G14" s="19">
        <f t="shared" si="0"/>
        <v>428146.44</v>
      </c>
      <c r="H14" s="18">
        <v>97910.69</v>
      </c>
      <c r="I14" s="19">
        <v>97910.69</v>
      </c>
      <c r="J14" s="17">
        <f>-(-I14+E14)</f>
        <v>-330179.31</v>
      </c>
    </row>
    <row r="15" spans="1:10" ht="12" customHeight="1" x14ac:dyDescent="0.2">
      <c r="A15" s="12"/>
      <c r="B15" s="27" t="s">
        <v>23</v>
      </c>
      <c r="C15" s="28"/>
      <c r="D15" s="29"/>
      <c r="E15" s="31">
        <v>0</v>
      </c>
      <c r="F15" s="18">
        <f>+F16</f>
        <v>133139.48000000001</v>
      </c>
      <c r="G15" s="19">
        <f t="shared" si="0"/>
        <v>133139.48000000001</v>
      </c>
      <c r="H15" s="18">
        <f>+H16</f>
        <v>8000</v>
      </c>
      <c r="I15" s="19">
        <f>+I16</f>
        <v>8000</v>
      </c>
      <c r="J15" s="17">
        <f>-(-I15+E15)</f>
        <v>8000</v>
      </c>
    </row>
    <row r="16" spans="1:10" ht="12" customHeight="1" x14ac:dyDescent="0.2">
      <c r="A16" s="12"/>
      <c r="B16" s="27" t="s">
        <v>24</v>
      </c>
      <c r="C16" s="28"/>
      <c r="D16" s="29"/>
      <c r="E16" s="31">
        <v>0</v>
      </c>
      <c r="F16" s="18">
        <v>133139.48000000001</v>
      </c>
      <c r="G16" s="19">
        <f>E16+F16</f>
        <v>133139.48000000001</v>
      </c>
      <c r="H16" s="18">
        <v>8000</v>
      </c>
      <c r="I16" s="19">
        <v>8000</v>
      </c>
      <c r="J16" s="17">
        <f>-(-I16+E16)</f>
        <v>8000</v>
      </c>
    </row>
    <row r="17" spans="1:10" ht="12" customHeight="1" x14ac:dyDescent="0.2">
      <c r="A17" s="12"/>
      <c r="B17" s="27"/>
      <c r="C17" s="32"/>
      <c r="D17" s="33"/>
      <c r="E17" s="34"/>
      <c r="F17" s="35"/>
      <c r="G17" s="19"/>
      <c r="H17" s="36"/>
      <c r="I17" s="19"/>
      <c r="J17" s="30">
        <f>(I17-E17)</f>
        <v>0</v>
      </c>
    </row>
    <row r="18" spans="1:10" ht="12" customHeight="1" x14ac:dyDescent="0.2">
      <c r="A18" s="12"/>
      <c r="B18" s="27" t="s">
        <v>25</v>
      </c>
      <c r="C18" s="32"/>
      <c r="D18" s="33"/>
      <c r="E18" s="31">
        <v>0</v>
      </c>
      <c r="F18" s="18">
        <f>+F19+F21+F23</f>
        <v>29612523.390000001</v>
      </c>
      <c r="G18" s="19">
        <f t="shared" si="0"/>
        <v>29612523.390000001</v>
      </c>
      <c r="H18" s="18">
        <f>+H19+H21+H23</f>
        <v>7909138.0300000003</v>
      </c>
      <c r="I18" s="18">
        <f>+I19+I21+I23</f>
        <v>7909138.0300000003</v>
      </c>
      <c r="J18" s="30">
        <f>-(-I18+E18)</f>
        <v>7909138.0300000003</v>
      </c>
    </row>
    <row r="19" spans="1:10" ht="12" customHeight="1" x14ac:dyDescent="0.2">
      <c r="A19" s="12"/>
      <c r="B19" s="27" t="s">
        <v>23</v>
      </c>
      <c r="C19" s="32"/>
      <c r="D19" s="33"/>
      <c r="E19" s="31">
        <v>0</v>
      </c>
      <c r="F19" s="18">
        <f>+F20</f>
        <v>1078772.55</v>
      </c>
      <c r="G19" s="19">
        <f t="shared" si="0"/>
        <v>1078772.55</v>
      </c>
      <c r="H19" s="18">
        <f>+H20</f>
        <v>7.87</v>
      </c>
      <c r="I19" s="19">
        <f>+I20</f>
        <v>7.87</v>
      </c>
      <c r="J19" s="17">
        <f>-(-I19+E19)</f>
        <v>7.87</v>
      </c>
    </row>
    <row r="20" spans="1:10" ht="12" customHeight="1" x14ac:dyDescent="0.2">
      <c r="A20" s="12"/>
      <c r="B20" s="27" t="s">
        <v>24</v>
      </c>
      <c r="C20" s="32"/>
      <c r="D20" s="33"/>
      <c r="E20" s="31">
        <v>0</v>
      </c>
      <c r="F20" s="18">
        <v>1078772.55</v>
      </c>
      <c r="G20" s="19">
        <f t="shared" si="0"/>
        <v>1078772.55</v>
      </c>
      <c r="H20" s="18">
        <v>7.87</v>
      </c>
      <c r="I20" s="19">
        <v>7.87</v>
      </c>
      <c r="J20" s="17">
        <f>-(-I20+E20)</f>
        <v>7.87</v>
      </c>
    </row>
    <row r="21" spans="1:10" ht="12" customHeight="1" x14ac:dyDescent="0.2">
      <c r="A21" s="12"/>
      <c r="B21" s="27" t="s">
        <v>26</v>
      </c>
      <c r="C21" s="5"/>
      <c r="D21" s="33"/>
      <c r="E21" s="31">
        <v>0</v>
      </c>
      <c r="F21" s="18">
        <f>+F22</f>
        <v>15120757</v>
      </c>
      <c r="G21" s="19">
        <f t="shared" si="0"/>
        <v>15120757</v>
      </c>
      <c r="H21" s="18">
        <f>+H22</f>
        <v>3885232</v>
      </c>
      <c r="I21" s="19">
        <f>+I22</f>
        <v>3885232</v>
      </c>
      <c r="J21" s="17">
        <f>-(-I21+E21)</f>
        <v>3885232</v>
      </c>
    </row>
    <row r="22" spans="1:10" ht="12" customHeight="1" x14ac:dyDescent="0.2">
      <c r="A22" s="12"/>
      <c r="B22" s="27" t="s">
        <v>27</v>
      </c>
      <c r="C22" s="5"/>
      <c r="D22" s="33"/>
      <c r="E22" s="31">
        <v>0</v>
      </c>
      <c r="F22" s="18">
        <v>15120757</v>
      </c>
      <c r="G22" s="19">
        <f t="shared" si="0"/>
        <v>15120757</v>
      </c>
      <c r="H22" s="18">
        <v>3885232</v>
      </c>
      <c r="I22" s="19">
        <v>3885232</v>
      </c>
      <c r="J22" s="17">
        <f>-(-I22+E22)</f>
        <v>3885232</v>
      </c>
    </row>
    <row r="23" spans="1:10" ht="12" customHeight="1" x14ac:dyDescent="0.2">
      <c r="A23" s="12"/>
      <c r="B23" s="27" t="s">
        <v>28</v>
      </c>
      <c r="C23" s="5"/>
      <c r="D23" s="33"/>
      <c r="E23" s="31">
        <v>0</v>
      </c>
      <c r="F23" s="18">
        <f>+F24</f>
        <v>13412993.84</v>
      </c>
      <c r="G23" s="19">
        <f t="shared" si="0"/>
        <v>13412993.84</v>
      </c>
      <c r="H23" s="18">
        <f>+H24</f>
        <v>4023898.16</v>
      </c>
      <c r="I23" s="19">
        <f>+I24</f>
        <v>4023898.16</v>
      </c>
      <c r="J23" s="17"/>
    </row>
    <row r="24" spans="1:10" ht="12" customHeight="1" x14ac:dyDescent="0.2">
      <c r="A24" s="12"/>
      <c r="B24" s="27" t="s">
        <v>29</v>
      </c>
      <c r="C24" s="5"/>
      <c r="D24" s="33"/>
      <c r="E24" s="31">
        <v>0</v>
      </c>
      <c r="F24" s="18">
        <v>13412993.84</v>
      </c>
      <c r="G24" s="19">
        <f t="shared" si="0"/>
        <v>13412993.84</v>
      </c>
      <c r="H24" s="18">
        <v>4023898.16</v>
      </c>
      <c r="I24" s="19">
        <v>4023898.16</v>
      </c>
      <c r="J24" s="17"/>
    </row>
    <row r="25" spans="1:10" ht="12" customHeight="1" x14ac:dyDescent="0.2">
      <c r="A25" s="12"/>
      <c r="B25" s="27"/>
      <c r="C25" s="32"/>
      <c r="D25" s="33"/>
      <c r="E25" s="34"/>
      <c r="F25" s="36"/>
      <c r="G25" s="19"/>
      <c r="H25" s="27"/>
      <c r="I25" s="31"/>
      <c r="J25" s="30">
        <f>-(I25-E25)</f>
        <v>0</v>
      </c>
    </row>
    <row r="26" spans="1:10" ht="12" customHeight="1" x14ac:dyDescent="0.2">
      <c r="A26" s="12"/>
      <c r="B26" s="27" t="s">
        <v>30</v>
      </c>
      <c r="C26" s="5"/>
      <c r="D26" s="33"/>
      <c r="E26" s="19">
        <f>+E29</f>
        <v>16152635.42</v>
      </c>
      <c r="F26" s="18">
        <f>+F27+F29</f>
        <v>61874839.93</v>
      </c>
      <c r="G26" s="19">
        <f>E26+F26</f>
        <v>78027475.349999994</v>
      </c>
      <c r="H26" s="18">
        <f>+H27+H29</f>
        <v>34724593.149999999</v>
      </c>
      <c r="I26" s="19">
        <f>+I27+I29</f>
        <v>34724593.149999999</v>
      </c>
      <c r="J26" s="30">
        <f>-(-I26+E26)</f>
        <v>18571957.729999997</v>
      </c>
    </row>
    <row r="27" spans="1:10" ht="12" customHeight="1" x14ac:dyDescent="0.2">
      <c r="A27" s="12"/>
      <c r="B27" s="27" t="s">
        <v>21</v>
      </c>
      <c r="C27" s="5"/>
      <c r="D27" s="33"/>
      <c r="E27" s="19">
        <v>0</v>
      </c>
      <c r="F27" s="18">
        <f>+F28</f>
        <v>0</v>
      </c>
      <c r="G27" s="19">
        <f>E27+F27</f>
        <v>0</v>
      </c>
      <c r="H27" s="18">
        <f>+H28</f>
        <v>0</v>
      </c>
      <c r="I27" s="19">
        <f>+I28</f>
        <v>0</v>
      </c>
      <c r="J27" s="17">
        <f>-(-I27+E27)</f>
        <v>0</v>
      </c>
    </row>
    <row r="28" spans="1:10" ht="12" customHeight="1" x14ac:dyDescent="0.2">
      <c r="A28" s="12"/>
      <c r="B28" s="27" t="s">
        <v>22</v>
      </c>
      <c r="C28" s="5"/>
      <c r="D28" s="33"/>
      <c r="E28" s="19">
        <v>0</v>
      </c>
      <c r="F28" s="18">
        <v>0</v>
      </c>
      <c r="G28" s="19">
        <f>E28+F28</f>
        <v>0</v>
      </c>
      <c r="H28" s="18">
        <v>0</v>
      </c>
      <c r="I28" s="19">
        <v>0</v>
      </c>
      <c r="J28" s="17">
        <f>-(-I28+E28)</f>
        <v>0</v>
      </c>
    </row>
    <row r="29" spans="1:10" ht="12" customHeight="1" x14ac:dyDescent="0.2">
      <c r="A29" s="12"/>
      <c r="B29" s="27" t="s">
        <v>28</v>
      </c>
      <c r="C29" s="5"/>
      <c r="D29" s="33"/>
      <c r="E29" s="19">
        <f>+E30</f>
        <v>16152635.42</v>
      </c>
      <c r="F29" s="18">
        <f>+F30</f>
        <v>61874839.93</v>
      </c>
      <c r="G29" s="19">
        <f>E29+F29</f>
        <v>78027475.349999994</v>
      </c>
      <c r="H29" s="18">
        <f>+H30</f>
        <v>34724593.149999999</v>
      </c>
      <c r="I29" s="19">
        <f>+I30</f>
        <v>34724593.149999999</v>
      </c>
      <c r="J29" s="17">
        <f>-(-I29+E29)</f>
        <v>18571957.729999997</v>
      </c>
    </row>
    <row r="30" spans="1:10" ht="12" customHeight="1" x14ac:dyDescent="0.2">
      <c r="A30" s="12"/>
      <c r="B30" s="27" t="s">
        <v>29</v>
      </c>
      <c r="C30" s="37"/>
      <c r="D30" s="38"/>
      <c r="E30" s="19">
        <v>16152635.42</v>
      </c>
      <c r="F30" s="18">
        <v>61874839.93</v>
      </c>
      <c r="G30" s="19">
        <f>E30+F30</f>
        <v>78027475.349999994</v>
      </c>
      <c r="H30" s="18">
        <v>34724593.149999999</v>
      </c>
      <c r="I30" s="19">
        <v>34724593.149999999</v>
      </c>
      <c r="J30" s="17">
        <f>-(-I30+E30)</f>
        <v>18571957.729999997</v>
      </c>
    </row>
    <row r="31" spans="1:10" ht="12" customHeight="1" x14ac:dyDescent="0.2">
      <c r="A31" s="12"/>
      <c r="B31" s="27"/>
      <c r="C31" s="37"/>
      <c r="D31" s="38"/>
      <c r="E31" s="19"/>
      <c r="F31" s="36"/>
      <c r="G31" s="19"/>
      <c r="H31" s="36"/>
      <c r="I31" s="19"/>
      <c r="J31" s="30">
        <f>(-I31+E31)</f>
        <v>0</v>
      </c>
    </row>
    <row r="32" spans="1:10" ht="12" customHeight="1" x14ac:dyDescent="0.2">
      <c r="A32" s="12"/>
      <c r="B32" s="27" t="s">
        <v>31</v>
      </c>
      <c r="C32" s="37"/>
      <c r="D32" s="38"/>
      <c r="E32" s="31">
        <v>0</v>
      </c>
      <c r="F32" s="18">
        <f>+F33</f>
        <v>95016.48</v>
      </c>
      <c r="G32" s="19">
        <f>E32+F32</f>
        <v>95016.48</v>
      </c>
      <c r="H32" s="18">
        <f>+H33</f>
        <v>0</v>
      </c>
      <c r="I32" s="19">
        <f>+I33</f>
        <v>0</v>
      </c>
      <c r="J32" s="30">
        <f>-(-I32+E32)</f>
        <v>0</v>
      </c>
    </row>
    <row r="33" spans="1:11" ht="12" customHeight="1" x14ac:dyDescent="0.2">
      <c r="A33" s="12"/>
      <c r="B33" s="27" t="s">
        <v>23</v>
      </c>
      <c r="C33" s="39"/>
      <c r="D33" s="40"/>
      <c r="E33" s="31">
        <v>0</v>
      </c>
      <c r="F33" s="18">
        <f>+F34+F35</f>
        <v>95016.48</v>
      </c>
      <c r="G33" s="19">
        <f>E33+F33</f>
        <v>95016.48</v>
      </c>
      <c r="H33" s="18">
        <v>0</v>
      </c>
      <c r="I33" s="19">
        <v>0</v>
      </c>
      <c r="J33" s="17">
        <f>-(-I33+E33)</f>
        <v>0</v>
      </c>
    </row>
    <row r="34" spans="1:11" ht="12" customHeight="1" x14ac:dyDescent="0.2">
      <c r="A34" s="12"/>
      <c r="B34" s="27" t="s">
        <v>32</v>
      </c>
      <c r="C34" s="39"/>
      <c r="D34" s="40"/>
      <c r="E34" s="31">
        <v>0</v>
      </c>
      <c r="F34" s="18">
        <v>0</v>
      </c>
      <c r="G34" s="19">
        <f>E34+F34</f>
        <v>0</v>
      </c>
      <c r="H34" s="18">
        <v>0</v>
      </c>
      <c r="I34" s="19">
        <v>0</v>
      </c>
      <c r="J34" s="17">
        <f>-(-I34+E34)</f>
        <v>0</v>
      </c>
    </row>
    <row r="35" spans="1:11" ht="12" customHeight="1" x14ac:dyDescent="0.2">
      <c r="A35" s="12"/>
      <c r="B35" s="27" t="s">
        <v>24</v>
      </c>
      <c r="C35" s="39"/>
      <c r="D35" s="40"/>
      <c r="E35" s="41"/>
      <c r="F35" s="18">
        <v>95016.48</v>
      </c>
      <c r="G35" s="19">
        <f>E35+F35</f>
        <v>95016.48</v>
      </c>
      <c r="H35" s="18">
        <v>0</v>
      </c>
      <c r="I35" s="19">
        <v>0</v>
      </c>
      <c r="J35" s="17">
        <f>-(-I35+E35)</f>
        <v>0</v>
      </c>
    </row>
    <row r="36" spans="1:11" ht="12" customHeight="1" x14ac:dyDescent="0.2">
      <c r="A36" s="12"/>
      <c r="B36" s="21"/>
      <c r="C36" s="22"/>
      <c r="D36" s="23"/>
      <c r="E36" s="24"/>
      <c r="F36" s="42"/>
      <c r="G36" s="24"/>
      <c r="H36" s="42"/>
      <c r="I36" s="24"/>
      <c r="J36" s="24"/>
    </row>
    <row r="37" spans="1:11" ht="12" customHeight="1" x14ac:dyDescent="0.2">
      <c r="A37" s="3"/>
      <c r="B37" s="43"/>
      <c r="C37" s="44"/>
      <c r="D37" s="45" t="s">
        <v>17</v>
      </c>
      <c r="E37" s="25">
        <f>E12+E18+E30+E34</f>
        <v>16580725.42</v>
      </c>
      <c r="F37" s="25">
        <f>F12+F18+F26+F34+F35</f>
        <v>91715575.720000014</v>
      </c>
      <c r="G37" s="25">
        <f>G12+G18+G26+G34+G35</f>
        <v>108296301.14</v>
      </c>
      <c r="H37" s="25">
        <f>H12+H18+H26+H34+H35</f>
        <v>42739641.869999997</v>
      </c>
      <c r="I37" s="25">
        <f>I12+I18+I26+I34+I35</f>
        <v>42739641.869999997</v>
      </c>
      <c r="J37" s="17">
        <f>-(-I37+E37)</f>
        <v>26158916.449999996</v>
      </c>
    </row>
    <row r="38" spans="1:11" x14ac:dyDescent="0.2">
      <c r="A38" s="12"/>
      <c r="B38" s="46" t="s">
        <v>33</v>
      </c>
      <c r="C38" s="47"/>
      <c r="D38" s="47"/>
      <c r="E38" s="47"/>
      <c r="F38" s="48"/>
      <c r="G38" s="48"/>
      <c r="H38" s="53" t="s">
        <v>18</v>
      </c>
      <c r="I38" s="54"/>
      <c r="J38" s="49">
        <v>0</v>
      </c>
    </row>
    <row r="39" spans="1:11" x14ac:dyDescent="0.2">
      <c r="A39" s="12"/>
      <c r="B39" s="55"/>
      <c r="C39" s="55"/>
      <c r="D39" s="55"/>
      <c r="E39" s="55"/>
      <c r="F39" s="55"/>
      <c r="G39" s="55"/>
      <c r="H39" s="55"/>
      <c r="I39" s="55"/>
      <c r="J39" s="55"/>
    </row>
    <row r="40" spans="1:11" x14ac:dyDescent="0.2">
      <c r="B40" s="46" t="s">
        <v>34</v>
      </c>
      <c r="C40" s="46"/>
      <c r="D40" s="46"/>
      <c r="E40" s="46"/>
      <c r="F40" s="46"/>
      <c r="G40" s="46"/>
      <c r="H40" s="46"/>
      <c r="I40" s="46"/>
      <c r="J40" s="46"/>
    </row>
    <row r="41" spans="1:11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">
      <c r="C43" s="37"/>
      <c r="D43" s="37"/>
      <c r="E43" s="37"/>
      <c r="F43" s="37"/>
      <c r="G43" s="37"/>
      <c r="H43" s="37"/>
      <c r="I43" s="37"/>
      <c r="J43" s="37"/>
      <c r="K43" s="5"/>
    </row>
    <row r="44" spans="1:11" x14ac:dyDescent="0.2">
      <c r="C44" s="37"/>
      <c r="D44" s="37"/>
      <c r="E44" s="37"/>
      <c r="F44" s="37"/>
      <c r="G44" s="37"/>
      <c r="H44" s="37"/>
      <c r="I44" s="37"/>
      <c r="J44" s="37"/>
      <c r="K44" s="5"/>
    </row>
    <row r="45" spans="1:11" x14ac:dyDescent="0.2">
      <c r="C45" s="37"/>
      <c r="D45" s="56"/>
      <c r="E45" s="56"/>
      <c r="F45" s="50"/>
      <c r="G45" s="50"/>
      <c r="H45" s="56"/>
      <c r="I45" s="56"/>
      <c r="J45" s="56"/>
      <c r="K45" s="56"/>
    </row>
    <row r="46" spans="1:11" ht="12" customHeight="1" x14ac:dyDescent="0.2">
      <c r="C46" s="37"/>
      <c r="D46" s="57"/>
      <c r="E46" s="57"/>
      <c r="F46" s="51"/>
      <c r="G46" s="51"/>
      <c r="H46" s="57"/>
      <c r="I46" s="57"/>
      <c r="J46" s="57"/>
      <c r="K46" s="57"/>
    </row>
  </sheetData>
  <mergeCells count="13">
    <mergeCell ref="B1:J1"/>
    <mergeCell ref="D2:J2"/>
    <mergeCell ref="B3:J3"/>
    <mergeCell ref="E5:I5"/>
    <mergeCell ref="D46:E46"/>
    <mergeCell ref="H46:K46"/>
    <mergeCell ref="B8:D10"/>
    <mergeCell ref="E8:I8"/>
    <mergeCell ref="J8:J9"/>
    <mergeCell ref="H38:I38"/>
    <mergeCell ref="B39:J39"/>
    <mergeCell ref="D45:E45"/>
    <mergeCell ref="H45:K45"/>
  </mergeCells>
  <pageMargins left="1.57" right="0.7" top="0.37" bottom="0.75" header="0.3" footer="0.3"/>
  <pageSetup scale="62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2018-04-24T19:39:08Z</dcterms:created>
  <dcterms:modified xsi:type="dcterms:W3CDTF">2018-04-24T20:43:23Z</dcterms:modified>
</cp:coreProperties>
</file>